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2010 - Wkst C Avg Balances" sheetId="1" r:id="rId1"/>
  </sheets>
  <definedNames>
    <definedName name="_xlnm.Print_Area" localSheetId="0">'2010 - Wkst C Avg Balances'!$A$1:$G$63</definedName>
  </definedNames>
  <calcPr fullCalcOnLoad="1"/>
</workbook>
</file>

<file path=xl/comments1.xml><?xml version="1.0" encoding="utf-8"?>
<comments xmlns="http://schemas.openxmlformats.org/spreadsheetml/2006/main">
  <authors>
    <author>smelsekl</author>
  </authors>
  <commentList>
    <comment ref="B59" authorId="0">
      <text>
        <r>
          <rPr>
            <sz val="10"/>
            <rFont val="Tahoma"/>
            <family val="2"/>
          </rPr>
          <t xml:space="preserve">enter as NEG amount
</t>
        </r>
      </text>
    </comment>
    <comment ref="E59" authorId="0">
      <text>
        <r>
          <rPr>
            <sz val="10"/>
            <rFont val="Tahoma"/>
            <family val="2"/>
          </rPr>
          <t xml:space="preserve">enter as NEG amount
</t>
        </r>
      </text>
    </comment>
  </commentList>
</comments>
</file>

<file path=xl/sharedStrings.xml><?xml version="1.0" encoding="utf-8"?>
<sst xmlns="http://schemas.openxmlformats.org/spreadsheetml/2006/main" count="84" uniqueCount="56">
  <si>
    <t>OG&amp;E</t>
  </si>
  <si>
    <t>AVG Bal</t>
  </si>
  <si>
    <t>Acct 282</t>
  </si>
  <si>
    <t>Net Total Property and Accumulated Depreciation</t>
  </si>
  <si>
    <t>Acct 283</t>
  </si>
  <si>
    <t>Prepaid Expenses</t>
  </si>
  <si>
    <t>Pension Plans</t>
  </si>
  <si>
    <t>Bond Redemption - Unamortized Call Premium Costs</t>
  </si>
  <si>
    <t>Deferred Red Rock Plant Costs - OK</t>
  </si>
  <si>
    <t>Deferred Excess Pension Expenses - OK</t>
  </si>
  <si>
    <t>Deferred Excess Pension Expenses - AR</t>
  </si>
  <si>
    <t>Deferred Other - Rate Case Consult/Expert Witness Costs</t>
  </si>
  <si>
    <t>Deferred Rate Case Expense - OK</t>
  </si>
  <si>
    <t>LIFO Inventory Adjustments - Fuels Stock</t>
  </si>
  <si>
    <t>Acct 190</t>
  </si>
  <si>
    <t>Accrued Vacation</t>
  </si>
  <si>
    <t>Derivative Instruments</t>
  </si>
  <si>
    <t>Bad Debts</t>
  </si>
  <si>
    <t>Accrued Interest</t>
  </si>
  <si>
    <t>Accrued Liability-Public Liability</t>
  </si>
  <si>
    <t>Accrued Liability-Employee Related</t>
  </si>
  <si>
    <t>Rate Refund Accrual</t>
  </si>
  <si>
    <t>Post-Retirement Benefits</t>
  </si>
  <si>
    <t>Deferred Fed Investment Tax Credits</t>
  </si>
  <si>
    <t>Tax Credit Carryover</t>
  </si>
  <si>
    <t>Other - Investments in Partnerships</t>
  </si>
  <si>
    <t>Kaw Water Storage Agreement Liability</t>
  </si>
  <si>
    <t>Charitable Contributions Carryover</t>
  </si>
  <si>
    <t>Acct 255</t>
  </si>
  <si>
    <t>Accumulated Deferred Investment Tax Credits</t>
  </si>
  <si>
    <t>Worksheet C - Average Balance Calculation   (2011 &amp; 2010)</t>
  </si>
  <si>
    <t>Deferred Smart Grid Deployment Expenses</t>
  </si>
  <si>
    <t>Deferred Smart Grid  Retired Meter Loss</t>
  </si>
  <si>
    <t>Deferred  Smart Grid Web Portal Expenses</t>
  </si>
  <si>
    <t>"Big 7 Transmission Projects"  AFUDC - Reg Asset</t>
  </si>
  <si>
    <t>Deferred Red Rock Plant Costs - OK - Reg Asset</t>
  </si>
  <si>
    <t>Deferred Excess Pension Expenses - OK - Reg Asset</t>
  </si>
  <si>
    <t>Deferred Excess Pension Expenses - AR - Reg Asset</t>
  </si>
  <si>
    <t>Deferred Other - Rate Case Consult/Expert Witness - Reg Asset</t>
  </si>
  <si>
    <t>Deferred Rate Case Expense - OK - Reg Asset</t>
  </si>
  <si>
    <t>Deferred Smart Grid Deployment Expenses-Reg Asset</t>
  </si>
  <si>
    <t>Deferred Smart Grid  Retired Meter Loss - Reg Asset</t>
  </si>
  <si>
    <t>Deferred  Smart Grid Web Portal Expenses - Reg Asset</t>
  </si>
  <si>
    <t>Deferred Post-Retirement Medical Exp - Reg Liability</t>
  </si>
  <si>
    <t>Other - Accrued Bonus</t>
  </si>
  <si>
    <t>Other - Misc</t>
  </si>
  <si>
    <t>Income Taxes Recoverable/Refundable, net - RETAIL</t>
  </si>
  <si>
    <t>Income Taxes Recoverable/Refundable, net - Equity AFUDC</t>
  </si>
  <si>
    <t xml:space="preserve">Income Taxes Recoverable/Refundable, net - Equity AFUDC </t>
  </si>
  <si>
    <t>Net Operating Loss Carryover - Federal</t>
  </si>
  <si>
    <t>Net Operating Loss Carryover - Oklahoma</t>
  </si>
  <si>
    <t>to Worksheet C</t>
  </si>
  <si>
    <t>Deferred Excess Storm Expenses - OK</t>
  </si>
  <si>
    <t>Deferred Excess Storm Expenses - AR</t>
  </si>
  <si>
    <t>Deferred Excess Storm Expenses - OK - Reg Asset</t>
  </si>
  <si>
    <t>Deferred Excess Storm Expenses - AR - Reg Asset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</si>
</sst>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9"/>
      <color indexed="8"/>
      <name val="Calibri"/>
      <family val="2"/>
    </font>
    <font>
      <i/>
      <sz val="9"/>
      <color indexed="10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9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2" fillId="33" borderId="0" xfId="56" applyFont="1" applyFill="1">
      <alignment/>
      <protection/>
    </xf>
    <xf numFmtId="0" fontId="41" fillId="0" borderId="0" xfId="0" applyFont="1" applyAlignment="1">
      <alignment/>
    </xf>
    <xf numFmtId="41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41" fontId="2" fillId="0" borderId="0" xfId="55" applyNumberFormat="1" applyFont="1" applyFill="1">
      <alignment/>
      <protection/>
    </xf>
    <xf numFmtId="41" fontId="0" fillId="0" borderId="0" xfId="0" applyNumberForma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2" fillId="0" borderId="0" xfId="56" applyNumberFormat="1" applyFont="1" applyFill="1">
      <alignment/>
      <protection/>
    </xf>
    <xf numFmtId="164" fontId="2" fillId="33" borderId="11" xfId="56" applyNumberFormat="1" applyFont="1" applyFill="1" applyBorder="1">
      <alignment/>
      <protection/>
    </xf>
    <xf numFmtId="164" fontId="2" fillId="0" borderId="0" xfId="56" applyNumberFormat="1" applyFont="1" applyFill="1" applyBorder="1">
      <alignment/>
      <protection/>
    </xf>
    <xf numFmtId="0" fontId="0" fillId="34" borderId="0" xfId="0" applyFill="1" applyAlignment="1">
      <alignment/>
    </xf>
    <xf numFmtId="164" fontId="2" fillId="34" borderId="0" xfId="56" applyNumberFormat="1" applyFont="1" applyFill="1" applyBorder="1">
      <alignment/>
      <protection/>
    </xf>
    <xf numFmtId="0" fontId="2" fillId="34" borderId="0" xfId="0" applyFont="1" applyFill="1" applyAlignment="1">
      <alignment/>
    </xf>
    <xf numFmtId="164" fontId="2" fillId="34" borderId="0" xfId="56" applyNumberFormat="1" applyFont="1" applyFill="1">
      <alignment/>
      <protection/>
    </xf>
    <xf numFmtId="164" fontId="0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_ADITAnalysisID0908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="80" zoomScaleNormal="85" zoomScaleSheetLayoutView="80" zoomScalePageLayoutView="0" workbookViewId="0" topLeftCell="A1">
      <selection activeCell="D8" sqref="D8:D10"/>
    </sheetView>
  </sheetViews>
  <sheetFormatPr defaultColWidth="9.140625" defaultRowHeight="15"/>
  <cols>
    <col min="1" max="1" width="59.57421875" style="0" customWidth="1"/>
    <col min="2" max="2" width="18.7109375" style="0" customWidth="1"/>
    <col min="3" max="3" width="9.57421875" style="0" customWidth="1"/>
    <col min="4" max="4" width="58.8515625" style="0" customWidth="1"/>
    <col min="5" max="5" width="18.7109375" style="0" customWidth="1"/>
    <col min="6" max="6" width="9.00390625" style="0" customWidth="1"/>
    <col min="7" max="7" width="18.7109375" style="0" customWidth="1"/>
    <col min="8" max="8" width="3.140625" style="0" customWidth="1"/>
    <col min="9" max="9" width="16.7109375" style="0" customWidth="1"/>
    <col min="10" max="10" width="13.00390625" style="0" bestFit="1" customWidth="1"/>
  </cols>
  <sheetData>
    <row r="1" spans="1:7" ht="15">
      <c r="A1" t="s">
        <v>0</v>
      </c>
      <c r="C1" s="28"/>
      <c r="G1" s="29"/>
    </row>
    <row r="2" ht="15">
      <c r="A2" t="s">
        <v>30</v>
      </c>
    </row>
    <row r="4" spans="1:8" ht="15">
      <c r="A4" s="31">
        <v>2010</v>
      </c>
      <c r="B4" s="32">
        <v>2008</v>
      </c>
      <c r="D4" s="31">
        <v>2011</v>
      </c>
      <c r="E4" s="32"/>
      <c r="G4" s="1" t="s">
        <v>1</v>
      </c>
      <c r="H4" s="1"/>
    </row>
    <row r="5" spans="1:7" ht="15">
      <c r="A5" t="s">
        <v>2</v>
      </c>
      <c r="G5" s="12" t="s">
        <v>51</v>
      </c>
    </row>
    <row r="6" ht="6.75" customHeight="1"/>
    <row r="7" spans="1:8" ht="15">
      <c r="A7" s="23" t="s">
        <v>3</v>
      </c>
      <c r="B7" s="24">
        <v>-996046577.2374494</v>
      </c>
      <c r="D7" s="23" t="s">
        <v>3</v>
      </c>
      <c r="E7" s="26">
        <f>-1366993850+33056821+5</f>
        <v>-1333937024</v>
      </c>
      <c r="G7" s="17">
        <f>AVERAGE(E7,B7)</f>
        <v>-1164991800.6187248</v>
      </c>
      <c r="H7" s="2"/>
    </row>
    <row r="8" spans="1:9" ht="15">
      <c r="A8" s="30" t="s">
        <v>46</v>
      </c>
      <c r="B8" s="24">
        <f>-43315439-B9</f>
        <v>-24340525.1236427</v>
      </c>
      <c r="D8" s="30" t="s">
        <v>46</v>
      </c>
      <c r="E8" s="24">
        <f>-53978340-E9-E10</f>
        <v>-22842430.1236427</v>
      </c>
      <c r="G8" s="17">
        <f>AVERAGE(E8,B8)</f>
        <v>-23591477.6236427</v>
      </c>
      <c r="H8" s="2"/>
      <c r="I8" s="2"/>
    </row>
    <row r="9" spans="1:9" ht="15">
      <c r="A9" s="30" t="s">
        <v>47</v>
      </c>
      <c r="B9" s="24">
        <v>-18974913.8763573</v>
      </c>
      <c r="D9" s="30" t="s">
        <v>48</v>
      </c>
      <c r="E9" s="24">
        <v>-30237181.8763573</v>
      </c>
      <c r="G9" s="17">
        <f>AVERAGE(E9,B9)</f>
        <v>-24606047.8763573</v>
      </c>
      <c r="H9" s="2"/>
      <c r="I9" s="16"/>
    </row>
    <row r="10" spans="1:8" ht="15">
      <c r="A10" s="30" t="s">
        <v>47</v>
      </c>
      <c r="B10" s="24">
        <v>0</v>
      </c>
      <c r="D10" s="30" t="s">
        <v>48</v>
      </c>
      <c r="E10" s="24">
        <v>-898728</v>
      </c>
      <c r="G10" s="17">
        <f>AVERAGE(E10,B10)</f>
        <v>-449364</v>
      </c>
      <c r="H10" s="2"/>
    </row>
    <row r="11" spans="1:8" ht="15">
      <c r="A11" s="3"/>
      <c r="B11" s="22"/>
      <c r="C11" s="3"/>
      <c r="D11" s="3"/>
      <c r="E11" s="20"/>
      <c r="G11" s="17"/>
      <c r="H11" s="2"/>
    </row>
    <row r="12" spans="2:8" ht="15.75" thickBot="1">
      <c r="B12" s="18">
        <f>SUM(B7:B10)</f>
        <v>-1039362016.2374494</v>
      </c>
      <c r="E12" s="18">
        <f>SUM(E7:E10)</f>
        <v>-1387915364</v>
      </c>
      <c r="G12" s="18">
        <f>SUM(G7:G10)</f>
        <v>-1213638690.1187248</v>
      </c>
      <c r="H12" s="7"/>
    </row>
    <row r="13" spans="7:8" ht="15.75" thickTop="1">
      <c r="G13" s="2"/>
      <c r="H13" s="2"/>
    </row>
    <row r="14" spans="1:8" ht="15">
      <c r="A14" t="s">
        <v>4</v>
      </c>
      <c r="G14" s="2"/>
      <c r="H14" s="2"/>
    </row>
    <row r="15" spans="7:8" ht="6.75" customHeight="1">
      <c r="G15" s="2"/>
      <c r="H15" s="2"/>
    </row>
    <row r="16" spans="1:8" ht="15">
      <c r="A16" s="23" t="s">
        <v>5</v>
      </c>
      <c r="B16" s="24">
        <v>-1415292.8761104692</v>
      </c>
      <c r="D16" s="23" t="s">
        <v>5</v>
      </c>
      <c r="E16" s="24">
        <v>-1564013</v>
      </c>
      <c r="G16" s="17">
        <f>AVERAGE(E16,B16)</f>
        <v>-1489652.9380552345</v>
      </c>
      <c r="H16" s="2"/>
    </row>
    <row r="17" spans="1:8" ht="15">
      <c r="A17" s="23" t="s">
        <v>6</v>
      </c>
      <c r="B17" s="24">
        <v>-93123464.8572919</v>
      </c>
      <c r="D17" s="23" t="s">
        <v>6</v>
      </c>
      <c r="E17" s="24">
        <v>-94482970</v>
      </c>
      <c r="G17" s="17">
        <f aca="true" t="shared" si="0" ref="G17:G32">AVERAGE(E17,B17)</f>
        <v>-93803217.42864595</v>
      </c>
      <c r="H17" s="2"/>
    </row>
    <row r="18" spans="1:8" ht="15">
      <c r="A18" s="23" t="s">
        <v>7</v>
      </c>
      <c r="B18" s="24">
        <v>-4824791.782751616</v>
      </c>
      <c r="D18" s="23" t="s">
        <v>7</v>
      </c>
      <c r="E18" s="24">
        <v>-4409697</v>
      </c>
      <c r="G18" s="17">
        <f t="shared" si="0"/>
        <v>-4617244.391375808</v>
      </c>
      <c r="H18" s="2"/>
    </row>
    <row r="19" spans="1:10" ht="15">
      <c r="A19" s="25" t="s">
        <v>52</v>
      </c>
      <c r="B19" s="24">
        <v>-11047583.297772624</v>
      </c>
      <c r="D19" s="25" t="s">
        <v>54</v>
      </c>
      <c r="E19" s="24">
        <v>-9497553</v>
      </c>
      <c r="G19" s="17">
        <f t="shared" si="0"/>
        <v>-10272568.148886312</v>
      </c>
      <c r="H19" s="2"/>
      <c r="J19" s="4"/>
    </row>
    <row r="20" spans="1:10" ht="15">
      <c r="A20" s="25" t="s">
        <v>8</v>
      </c>
      <c r="B20" s="24">
        <v>-2765548.3843255406</v>
      </c>
      <c r="D20" s="25" t="s">
        <v>35</v>
      </c>
      <c r="E20" s="24">
        <v>-2657158</v>
      </c>
      <c r="G20" s="17">
        <f t="shared" si="0"/>
        <v>-2711353.1921627703</v>
      </c>
      <c r="H20" s="2"/>
      <c r="I20" s="1"/>
      <c r="J20" s="4"/>
    </row>
    <row r="21" spans="1:9" ht="15">
      <c r="A21" s="25" t="s">
        <v>53</v>
      </c>
      <c r="B21" s="24">
        <v>-40565.2651322854</v>
      </c>
      <c r="D21" s="25" t="s">
        <v>55</v>
      </c>
      <c r="E21" s="24">
        <v>0</v>
      </c>
      <c r="G21" s="27">
        <f t="shared" si="0"/>
        <v>-20282.6325661427</v>
      </c>
      <c r="H21" s="2"/>
      <c r="I21" s="13"/>
    </row>
    <row r="22" spans="1:9" ht="15">
      <c r="A22" s="25" t="s">
        <v>9</v>
      </c>
      <c r="B22" s="24">
        <v>2305408.977396281</v>
      </c>
      <c r="D22" s="25" t="s">
        <v>36</v>
      </c>
      <c r="E22" s="24">
        <v>3932756</v>
      </c>
      <c r="G22" s="17">
        <f t="shared" si="0"/>
        <v>3119082.4886981407</v>
      </c>
      <c r="H22" s="2"/>
      <c r="I22" s="12"/>
    </row>
    <row r="23" spans="1:10" ht="15">
      <c r="A23" s="25" t="s">
        <v>10</v>
      </c>
      <c r="B23" s="24">
        <v>183384.76538017878</v>
      </c>
      <c r="D23" s="25" t="s">
        <v>37</v>
      </c>
      <c r="E23" s="24">
        <v>299209</v>
      </c>
      <c r="G23" s="17">
        <f t="shared" si="0"/>
        <v>241296.8826900894</v>
      </c>
      <c r="H23" s="2"/>
      <c r="I23" s="12"/>
      <c r="J23" s="5"/>
    </row>
    <row r="24" spans="1:10" ht="15">
      <c r="A24" s="25" t="s">
        <v>11</v>
      </c>
      <c r="B24" s="24">
        <v>-222063.62553062936</v>
      </c>
      <c r="D24" s="25" t="s">
        <v>38</v>
      </c>
      <c r="E24" s="24">
        <v>-263497</v>
      </c>
      <c r="G24" s="17">
        <f t="shared" si="0"/>
        <v>-242780.31276531468</v>
      </c>
      <c r="H24" s="2"/>
      <c r="I24" s="15"/>
      <c r="J24" s="4"/>
    </row>
    <row r="25" spans="1:10" ht="15">
      <c r="A25" s="25" t="s">
        <v>12</v>
      </c>
      <c r="B25" s="24">
        <v>-84080.09712542205</v>
      </c>
      <c r="D25" s="25" t="s">
        <v>39</v>
      </c>
      <c r="E25" s="24">
        <v>0</v>
      </c>
      <c r="G25" s="17">
        <f t="shared" si="0"/>
        <v>-42040.048562711025</v>
      </c>
      <c r="H25" s="2"/>
      <c r="J25" s="4"/>
    </row>
    <row r="26" spans="1:8" ht="15">
      <c r="A26" s="25" t="s">
        <v>13</v>
      </c>
      <c r="B26" s="24">
        <v>-765873.0583975606</v>
      </c>
      <c r="D26" s="25" t="s">
        <v>13</v>
      </c>
      <c r="E26" s="24">
        <v>0</v>
      </c>
      <c r="G26" s="17">
        <f t="shared" si="0"/>
        <v>-382936.5291987803</v>
      </c>
      <c r="H26" s="2"/>
    </row>
    <row r="27" spans="1:8" ht="15">
      <c r="A27" s="25" t="s">
        <v>34</v>
      </c>
      <c r="B27" s="24">
        <v>0</v>
      </c>
      <c r="D27" s="25" t="s">
        <v>34</v>
      </c>
      <c r="E27" s="24">
        <v>-310073</v>
      </c>
      <c r="G27" s="17">
        <f t="shared" si="0"/>
        <v>-155036.5</v>
      </c>
      <c r="H27" s="2"/>
    </row>
    <row r="28" spans="1:8" ht="15">
      <c r="A28" s="25" t="s">
        <v>43</v>
      </c>
      <c r="B28" s="24">
        <v>0</v>
      </c>
      <c r="D28" s="25" t="s">
        <v>43</v>
      </c>
      <c r="E28" s="24">
        <v>1358803</v>
      </c>
      <c r="G28" s="17">
        <f t="shared" si="0"/>
        <v>679401.5</v>
      </c>
      <c r="H28" s="2"/>
    </row>
    <row r="29" spans="1:8" ht="15">
      <c r="A29" s="25" t="s">
        <v>31</v>
      </c>
      <c r="B29" s="24">
        <v>-927335.6816424244</v>
      </c>
      <c r="D29" s="25" t="s">
        <v>40</v>
      </c>
      <c r="E29" s="24">
        <v>-582962</v>
      </c>
      <c r="G29" s="17">
        <f t="shared" si="0"/>
        <v>-755148.8408212122</v>
      </c>
      <c r="H29" s="2"/>
    </row>
    <row r="30" spans="1:8" ht="15">
      <c r="A30" s="25" t="s">
        <v>32</v>
      </c>
      <c r="B30" s="24">
        <v>-4573572.793435578</v>
      </c>
      <c r="D30" s="25" t="s">
        <v>41</v>
      </c>
      <c r="E30" s="24">
        <v>-12560623</v>
      </c>
      <c r="G30" s="17">
        <f t="shared" si="0"/>
        <v>-8567097.896717789</v>
      </c>
      <c r="H30" s="2"/>
    </row>
    <row r="31" spans="1:8" ht="15">
      <c r="A31" s="25" t="s">
        <v>33</v>
      </c>
      <c r="B31" s="24">
        <v>-11428.893301697874</v>
      </c>
      <c r="D31" s="25" t="s">
        <v>42</v>
      </c>
      <c r="E31" s="24">
        <v>-966065</v>
      </c>
      <c r="G31" s="17">
        <f t="shared" si="0"/>
        <v>-488746.94665084896</v>
      </c>
      <c r="H31" s="2"/>
    </row>
    <row r="32" spans="1:8" ht="15">
      <c r="A32" s="25" t="s">
        <v>44</v>
      </c>
      <c r="B32" s="24">
        <v>0</v>
      </c>
      <c r="D32" s="25" t="s">
        <v>44</v>
      </c>
      <c r="E32" s="24">
        <v>2835606</v>
      </c>
      <c r="G32" s="17">
        <f t="shared" si="0"/>
        <v>1417803</v>
      </c>
      <c r="H32" s="2"/>
    </row>
    <row r="33" spans="2:8" ht="15">
      <c r="B33" s="22"/>
      <c r="E33" s="17"/>
      <c r="F33" s="6"/>
      <c r="G33" s="17"/>
      <c r="H33" s="2"/>
    </row>
    <row r="34" spans="2:8" ht="15.75" thickBot="1">
      <c r="B34" s="18">
        <f>SUM(B16:B32)</f>
        <v>-117312806.87004128</v>
      </c>
      <c r="E34" s="18">
        <f>SUM(E16:E32)</f>
        <v>-118868237</v>
      </c>
      <c r="F34" s="7"/>
      <c r="G34" s="18">
        <f>SUM(G16:G32)</f>
        <v>-118090521.93502063</v>
      </c>
      <c r="H34" s="7"/>
    </row>
    <row r="35" spans="2:8" ht="15.75" thickTop="1">
      <c r="B35" s="12"/>
      <c r="E35" s="12"/>
      <c r="G35" s="2"/>
      <c r="H35" s="2"/>
    </row>
    <row r="36" spans="1:8" ht="15">
      <c r="A36" t="s">
        <v>14</v>
      </c>
      <c r="G36" s="2"/>
      <c r="H36" s="2"/>
    </row>
    <row r="37" spans="7:8" ht="8.25" customHeight="1">
      <c r="G37" s="2"/>
      <c r="H37" s="2"/>
    </row>
    <row r="38" spans="1:8" ht="15">
      <c r="A38" s="23" t="s">
        <v>15</v>
      </c>
      <c r="B38" s="26">
        <v>4771863.917804125</v>
      </c>
      <c r="D38" s="23" t="s">
        <v>15</v>
      </c>
      <c r="E38" s="26">
        <v>3354370</v>
      </c>
      <c r="G38" s="17">
        <f aca="true" t="shared" si="1" ref="G38:G53">AVERAGE(E38,B38)</f>
        <v>4063116.9589020624</v>
      </c>
      <c r="H38" s="2"/>
    </row>
    <row r="39" spans="1:9" ht="15">
      <c r="A39" s="23" t="s">
        <v>16</v>
      </c>
      <c r="B39" s="26">
        <v>1366448.2814493214</v>
      </c>
      <c r="D39" s="23" t="s">
        <v>16</v>
      </c>
      <c r="E39" s="26">
        <f>847450+713898</f>
        <v>1561348</v>
      </c>
      <c r="G39" s="17">
        <f t="shared" si="1"/>
        <v>1463898.1407246608</v>
      </c>
      <c r="H39" s="2"/>
      <c r="I39" s="2"/>
    </row>
    <row r="40" spans="1:8" ht="15">
      <c r="A40" s="23" t="s">
        <v>17</v>
      </c>
      <c r="B40" s="26">
        <v>638284.330733637</v>
      </c>
      <c r="D40" s="23" t="s">
        <v>17</v>
      </c>
      <c r="E40" s="26">
        <v>1446816</v>
      </c>
      <c r="G40" s="17">
        <f t="shared" si="1"/>
        <v>1042550.1653668184</v>
      </c>
      <c r="H40" s="2"/>
    </row>
    <row r="41" spans="1:8" ht="15">
      <c r="A41" s="23" t="s">
        <v>18</v>
      </c>
      <c r="B41" s="26">
        <v>777494.5843838634</v>
      </c>
      <c r="D41" s="23" t="s">
        <v>18</v>
      </c>
      <c r="E41" s="26">
        <v>777494.5843838634</v>
      </c>
      <c r="G41" s="17">
        <f t="shared" si="1"/>
        <v>777494.5843838634</v>
      </c>
      <c r="H41" s="2"/>
    </row>
    <row r="42" spans="1:8" ht="15">
      <c r="A42" s="25" t="s">
        <v>19</v>
      </c>
      <c r="B42" s="26">
        <v>2188338.3043845147</v>
      </c>
      <c r="D42" s="25" t="s">
        <v>19</v>
      </c>
      <c r="E42" s="26">
        <v>1376951</v>
      </c>
      <c r="G42" s="17">
        <f t="shared" si="1"/>
        <v>1782644.6521922573</v>
      </c>
      <c r="H42" s="2"/>
    </row>
    <row r="43" spans="1:8" ht="15">
      <c r="A43" s="25" t="s">
        <v>20</v>
      </c>
      <c r="B43" s="26">
        <v>1491325.8</v>
      </c>
      <c r="D43" s="25" t="s">
        <v>20</v>
      </c>
      <c r="E43" s="26">
        <v>1177705</v>
      </c>
      <c r="G43" s="17">
        <f t="shared" si="1"/>
        <v>1334515.4</v>
      </c>
      <c r="H43" s="2"/>
    </row>
    <row r="44" spans="1:8" ht="15">
      <c r="A44" s="23" t="s">
        <v>21</v>
      </c>
      <c r="B44" s="26">
        <v>161407.97292589143</v>
      </c>
      <c r="D44" s="23" t="s">
        <v>21</v>
      </c>
      <c r="E44" s="26">
        <v>0</v>
      </c>
      <c r="G44" s="17">
        <f t="shared" si="1"/>
        <v>80703.98646294572</v>
      </c>
      <c r="H44" s="2"/>
    </row>
    <row r="45" spans="1:8" ht="15">
      <c r="A45" s="23" t="s">
        <v>22</v>
      </c>
      <c r="B45" s="26">
        <v>34196035.56823687</v>
      </c>
      <c r="D45" s="23" t="s">
        <v>22</v>
      </c>
      <c r="E45" s="26">
        <v>35992398</v>
      </c>
      <c r="G45" s="17">
        <f t="shared" si="1"/>
        <v>35094216.78411844</v>
      </c>
      <c r="H45" s="2"/>
    </row>
    <row r="46" spans="1:8" ht="15">
      <c r="A46" s="23" t="s">
        <v>23</v>
      </c>
      <c r="B46" s="26">
        <v>3632388.488410997</v>
      </c>
      <c r="D46" s="23" t="s">
        <v>23</v>
      </c>
      <c r="E46" s="26">
        <v>2352957</v>
      </c>
      <c r="G46" s="17">
        <f t="shared" si="1"/>
        <v>2992672.7442054986</v>
      </c>
      <c r="H46" s="2"/>
    </row>
    <row r="47" spans="1:8" ht="15">
      <c r="A47" s="23" t="s">
        <v>24</v>
      </c>
      <c r="B47" s="26">
        <v>56966198</v>
      </c>
      <c r="D47" s="23" t="s">
        <v>24</v>
      </c>
      <c r="E47" s="26">
        <v>108507925</v>
      </c>
      <c r="G47" s="17">
        <f t="shared" si="1"/>
        <v>82737061.5</v>
      </c>
      <c r="H47" s="2"/>
    </row>
    <row r="48" spans="1:9" ht="15">
      <c r="A48" s="23" t="s">
        <v>49</v>
      </c>
      <c r="B48" s="26">
        <v>0</v>
      </c>
      <c r="D48" s="23" t="s">
        <v>49</v>
      </c>
      <c r="E48" s="26">
        <f>183216427</f>
        <v>183216427</v>
      </c>
      <c r="G48" s="17">
        <f t="shared" si="1"/>
        <v>91608213.5</v>
      </c>
      <c r="H48" s="2"/>
      <c r="I48" s="2"/>
    </row>
    <row r="49" spans="1:8" ht="15">
      <c r="A49" s="25" t="s">
        <v>50</v>
      </c>
      <c r="B49" s="26">
        <v>0</v>
      </c>
      <c r="D49" s="25" t="s">
        <v>50</v>
      </c>
      <c r="E49" s="26">
        <v>22361940</v>
      </c>
      <c r="G49" s="17">
        <f t="shared" si="1"/>
        <v>11180970</v>
      </c>
      <c r="H49" s="2"/>
    </row>
    <row r="50" spans="1:8" ht="15">
      <c r="A50" s="25" t="s">
        <v>25</v>
      </c>
      <c r="B50" s="26">
        <v>76495</v>
      </c>
      <c r="D50" s="25" t="s">
        <v>25</v>
      </c>
      <c r="E50" s="26">
        <v>70915</v>
      </c>
      <c r="G50" s="17">
        <f t="shared" si="1"/>
        <v>73705</v>
      </c>
      <c r="H50" s="2"/>
    </row>
    <row r="51" spans="1:8" ht="15">
      <c r="A51" s="25" t="s">
        <v>26</v>
      </c>
      <c r="B51" s="26">
        <v>3420306</v>
      </c>
      <c r="D51" s="25" t="s">
        <v>26</v>
      </c>
      <c r="E51" s="26">
        <v>3498272</v>
      </c>
      <c r="G51" s="17">
        <f t="shared" si="1"/>
        <v>3459289</v>
      </c>
      <c r="H51" s="2"/>
    </row>
    <row r="52" spans="1:8" ht="15">
      <c r="A52" s="25" t="s">
        <v>27</v>
      </c>
      <c r="B52" s="26">
        <v>2381556.25</v>
      </c>
      <c r="D52" s="25" t="s">
        <v>27</v>
      </c>
      <c r="E52" s="26">
        <v>5345919</v>
      </c>
      <c r="G52" s="17">
        <f t="shared" si="1"/>
        <v>3863737.625</v>
      </c>
      <c r="H52" s="2"/>
    </row>
    <row r="53" spans="1:8" ht="15">
      <c r="A53" s="25" t="s">
        <v>45</v>
      </c>
      <c r="B53" s="26">
        <v>0</v>
      </c>
      <c r="D53" s="25" t="s">
        <v>45</v>
      </c>
      <c r="E53" s="26">
        <f>-617+11366-1</f>
        <v>10748</v>
      </c>
      <c r="G53" s="17">
        <f t="shared" si="1"/>
        <v>5374</v>
      </c>
      <c r="H53" s="2"/>
    </row>
    <row r="54" spans="2:8" ht="15">
      <c r="B54" s="17"/>
      <c r="G54" s="17"/>
      <c r="H54" s="2"/>
    </row>
    <row r="55" spans="2:8" ht="15.75" thickBot="1">
      <c r="B55" s="18">
        <f>SUM(B38:B53)</f>
        <v>112068142.49832922</v>
      </c>
      <c r="E55" s="18">
        <f>SUM(E38:E53)</f>
        <v>371052185.58438385</v>
      </c>
      <c r="G55" s="18">
        <f>SUM(G38:G53)</f>
        <v>241560164.04135653</v>
      </c>
      <c r="H55" s="7"/>
    </row>
    <row r="56" spans="2:8" ht="15.75" thickTop="1">
      <c r="B56" s="12"/>
      <c r="E56" s="12"/>
      <c r="G56" s="17"/>
      <c r="H56" s="2"/>
    </row>
    <row r="57" spans="1:8" ht="15">
      <c r="A57" t="s">
        <v>28</v>
      </c>
      <c r="E57" s="14"/>
      <c r="G57" s="17"/>
      <c r="H57" s="2"/>
    </row>
    <row r="58" spans="2:8" ht="7.5" customHeight="1">
      <c r="B58" s="6"/>
      <c r="G58" s="17"/>
      <c r="H58" s="2"/>
    </row>
    <row r="59" spans="1:8" ht="15.75" thickBot="1">
      <c r="A59" s="8" t="s">
        <v>29</v>
      </c>
      <c r="B59" s="21">
        <v>-9371707</v>
      </c>
      <c r="D59" s="8" t="s">
        <v>29</v>
      </c>
      <c r="E59" s="21">
        <v>-6070723</v>
      </c>
      <c r="G59" s="19">
        <f>AVERAGE(E59,B59)</f>
        <v>-7721215</v>
      </c>
      <c r="H59" s="7"/>
    </row>
    <row r="60" spans="2:8" ht="15.75" thickTop="1">
      <c r="B60" s="12"/>
      <c r="E60" s="12"/>
      <c r="G60" s="17"/>
      <c r="H60" s="2"/>
    </row>
    <row r="61" ht="15">
      <c r="G61" s="17"/>
    </row>
    <row r="62" spans="1:7" ht="15">
      <c r="A62" s="9"/>
      <c r="B62" s="10"/>
      <c r="D62" s="9"/>
      <c r="E62" s="10"/>
      <c r="G62" s="17"/>
    </row>
    <row r="63" spans="1:4" ht="15">
      <c r="A63" s="11"/>
      <c r="D63" s="11"/>
    </row>
  </sheetData>
  <sheetProtection/>
  <mergeCells count="2">
    <mergeCell ref="A4:B4"/>
    <mergeCell ref="D4:E4"/>
  </mergeCells>
  <printOptions/>
  <pageMargins left="0.35" right="0.48" top="0.38" bottom="0.29" header="0.3" footer="0.21"/>
  <pageSetup cellComments="asDisplayed" horizontalDpi="600" verticalDpi="600" orientation="landscape" scale="60" r:id="rId3"/>
  <headerFooter>
    <oddFooter>&amp;L&amp;F</oddFooter>
  </headerFooter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kaysdl</dc:creator>
  <cp:keywords/>
  <dc:description/>
  <cp:lastModifiedBy>Michael Crouch</cp:lastModifiedBy>
  <cp:lastPrinted>2012-05-14T19:34:58Z</cp:lastPrinted>
  <dcterms:created xsi:type="dcterms:W3CDTF">2012-04-16T15:11:56Z</dcterms:created>
  <dcterms:modified xsi:type="dcterms:W3CDTF">2012-06-01T14:49:53Z</dcterms:modified>
  <cp:category/>
  <cp:version/>
  <cp:contentType/>
  <cp:contentStatus/>
</cp:coreProperties>
</file>